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ESF" sheetId="4" r:id="rId1"/>
  </sheets>
  <definedNames>
    <definedName name="_xlnm._FilterDatabase" localSheetId="0" hidden="1">ESF!$A$2:$G$39</definedName>
  </definedNames>
  <calcPr calcId="144525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F35" i="4"/>
  <c r="G30" i="4"/>
  <c r="F30" i="4"/>
  <c r="F46" i="4" s="1"/>
  <c r="G46" i="4" l="1"/>
  <c r="G24" i="4"/>
  <c r="F24" i="4"/>
  <c r="G14" i="4"/>
  <c r="F14" i="4"/>
  <c r="C27" i="4"/>
  <c r="B27" i="4"/>
  <c r="C13" i="4"/>
  <c r="B13" i="4"/>
  <c r="B29" i="4" s="1"/>
  <c r="G26" i="4" l="1"/>
  <c r="G48" i="4" s="1"/>
  <c r="F26" i="4"/>
  <c r="F48" i="4" s="1"/>
  <c r="C29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<sst xmlns="http://schemas.openxmlformats.org/spreadsheetml/2006/main" count="60" uniqueCount="60">
  <si>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</si>
  <si>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</si>
  <si>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</si>
  <si>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</si>
  <si>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</si>
  <si>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</si>
  <si>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</si>
  <si>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</si>
  <si>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</si>
  <si>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</si>
  <si>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</si>
  <si>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</si>
  <si>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</si>
  <si>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</si>
  <si>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</si>
  <si>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</si>
  <si>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</si>
  <si>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</si>
  <si>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</si>
  <si>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</si>
  <si>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</si>
  <si>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</si>
  <si>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</si>
  <si>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</si>
  <si>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</si>
  <si>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</si>
  <si>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</si>
  <si>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</si>
  <si>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</si>
  <si>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</si>
  <si>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</si>
  <si>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</si>
  <si>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</si>
  <si>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</si>
  <si>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</si>
  <si>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</si>
  <si>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</si>
  <si>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</si>
  <si>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</si>
  <si>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</si>
  <si>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</si>
  <si>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</si>
  <si>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</si>
  <si>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</si>
  <si>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</si>
  <si>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</si>
  <si>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</si>
  <si>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</si>
  <si>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</si>
  <si>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</si>
  <si>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</si>
  <si>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</si>
  <si>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</si>
  <si>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</si>
  <si>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</si>
  <si>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</si>
  <si>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</si>
  <si>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</si>
  <si>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</si>
  <si>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Situación Financiera
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</si>
</sst>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59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15434010.130000001</v>
      </c>
      <c r="C5" s="12">
        <v>16122910.199999999</v>
      </c>
      <c r="D5" s="17"/>
      <c r="E5" s="11" t="s">
        <v>41</v>
      </c>
      <c r="F5" s="12">
        <v>4019719.71</v>
      </c>
      <c r="G5" s="5">
        <v>3151883.76</v>
      </c>
    </row>
    <row r="6" spans="1:7" x14ac:dyDescent="0.2">
      <c r="A6" s="30" t="s">
        <v>28</v>
      </c>
      <c r="B6" s="12">
        <v>23688269.719999999</v>
      </c>
      <c r="C6" s="12">
        <v>22147282.02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1633091.82</v>
      </c>
      <c r="C7" s="12">
        <v>209999.56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741658.84</v>
      </c>
      <c r="C9" s="12">
        <v>1055710.5</v>
      </c>
      <c r="D9" s="17"/>
      <c r="E9" s="11" t="s">
        <v>43</v>
      </c>
      <c r="F9" s="12">
        <v>0</v>
      </c>
      <c r="G9" s="41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12259268.41</v>
      </c>
      <c r="G12" s="5">
        <v>11546956.359999999</v>
      </c>
    </row>
    <row r="13" spans="1:7" x14ac:dyDescent="0.2">
      <c r="A13" s="37" t="s">
        <v>5</v>
      </c>
      <c r="B13" s="10">
        <f>SUM(B5:B11)</f>
        <v>41497030.510000005</v>
      </c>
      <c r="C13" s="10">
        <f>SUM(C5:C11)</f>
        <v>39535902.280000001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42" t="s">
        <v>6</v>
      </c>
      <c r="F14" s="12">
        <f>SUM(F5:F12)</f>
        <v>16278988.120000001</v>
      </c>
      <c r="G14" s="5">
        <f>SUM(G5:G12)</f>
        <v>14698840.119999999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24583644.600000001</v>
      </c>
      <c r="C18" s="12">
        <v>23619723.52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4325980.59</v>
      </c>
      <c r="C19" s="12">
        <v>4074409.56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346662.24</v>
      </c>
      <c r="C20" s="12">
        <v>346662.24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-1364625.16</v>
      </c>
      <c r="C21" s="12">
        <v>-1110807.57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8" t="s">
        <v>57</v>
      </c>
      <c r="F26" s="10">
        <f>SUM(F24+F14)</f>
        <v>16278988.120000001</v>
      </c>
      <c r="G26" s="6">
        <f>SUM(G14+G24)</f>
        <v>14698840.119999999</v>
      </c>
    </row>
    <row r="27" spans="1:7" x14ac:dyDescent="0.2">
      <c r="A27" s="37" t="s">
        <v>8</v>
      </c>
      <c r="B27" s="10">
        <f>SUM(B16:B23)+B25</f>
        <v>27891662.27</v>
      </c>
      <c r="C27" s="10">
        <f>SUM(C16:C23)+C25</f>
        <v>26929987.749999996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69388692.780000001</v>
      </c>
      <c r="C29" s="10">
        <f>C13+C27</f>
        <v>66465890.030000001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8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8" t="s">
        <v>50</v>
      </c>
      <c r="F35" s="10">
        <f>SUM(F36:F40)</f>
        <v>50640072.009999998</v>
      </c>
      <c r="G35" s="6">
        <f>SUM(G36:G40)</f>
        <v>49297417.259999998</v>
      </c>
    </row>
    <row r="36" spans="1:7" x14ac:dyDescent="0.2">
      <c r="A36" s="31"/>
      <c r="B36" s="15"/>
      <c r="C36" s="15"/>
      <c r="D36" s="17"/>
      <c r="E36" s="11" t="s">
        <v>52</v>
      </c>
      <c r="F36" s="12">
        <v>1342654.75</v>
      </c>
      <c r="G36" s="5">
        <v>3893275.32</v>
      </c>
    </row>
    <row r="37" spans="1:7" x14ac:dyDescent="0.2">
      <c r="A37" s="31"/>
      <c r="B37" s="15"/>
      <c r="C37" s="15"/>
      <c r="D37" s="17"/>
      <c r="E37" s="11" t="s">
        <v>19</v>
      </c>
      <c r="F37" s="12">
        <v>49297417.259999998</v>
      </c>
      <c r="G37" s="5">
        <v>45404141.939999998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42" t="s">
        <v>55</v>
      </c>
      <c r="F46" s="12">
        <f>SUM(F42+F35+F30)</f>
        <v>53109704.659999996</v>
      </c>
      <c r="G46" s="5">
        <f>SUM(G42+G35+G30)</f>
        <v>51767049.909999996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8" t="s">
        <v>56</v>
      </c>
      <c r="F48" s="10">
        <f>F46+F26</f>
        <v>69388692.780000001</v>
      </c>
      <c r="G48" s="20">
        <f>G46+G26</f>
        <v>66465890.029999994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2018-03-04T05:00:29Z</cp:lastPrinted>
  <dcterms:created xsi:type="dcterms:W3CDTF">2012-12-11T20:26:08Z</dcterms:created>
  <dcterms:modified xsi:type="dcterms:W3CDTF">2019-01-29T20:20:15Z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